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a\Documents\16 Proyecto UACH\13 2023\00 CUENTA PUBLICA\02 IMPRIMIR\"/>
    </mc:Choice>
  </mc:AlternateContent>
  <bookViews>
    <workbookView xWindow="0" yWindow="0" windowWidth="20490" windowHeight="7350"/>
  </bookViews>
  <sheets>
    <sheet name="Hoja1" sheetId="1" r:id="rId1"/>
  </sheets>
  <definedNames>
    <definedName name="_xlnm.Print_Area" localSheetId="0">Hoja1!$B$1:$D$168</definedName>
    <definedName name="_xlnm.Print_Titles" localSheetId="0">Hoja1!$1:$5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0" i="1" l="1"/>
  <c r="D149" i="1"/>
  <c r="D148" i="1"/>
  <c r="C117" i="1"/>
  <c r="C79" i="1"/>
  <c r="C78" i="1"/>
  <c r="C45" i="1" l="1"/>
  <c r="C161" i="1" l="1"/>
  <c r="C77" i="1" l="1"/>
  <c r="C53" i="1"/>
  <c r="C22" i="1"/>
  <c r="C123" i="1" l="1"/>
  <c r="C64" i="1" l="1"/>
  <c r="D151" i="1" l="1"/>
  <c r="C81" i="1" l="1"/>
  <c r="C151" i="1" l="1"/>
  <c r="C135" i="1" l="1"/>
  <c r="C97" i="1"/>
  <c r="C13" i="1"/>
  <c r="C33" i="1"/>
</calcChain>
</file>

<file path=xl/sharedStrings.xml><?xml version="1.0" encoding="utf-8"?>
<sst xmlns="http://schemas.openxmlformats.org/spreadsheetml/2006/main" count="121" uniqueCount="119">
  <si>
    <t xml:space="preserve">Notas a los Estados Financieros </t>
  </si>
  <si>
    <t xml:space="preserve">a) NOTAS DE DESGLOSE </t>
  </si>
  <si>
    <t>I) NOTAS AL ESTADO DE SITUACIÓN FINANCIERA</t>
  </si>
  <si>
    <t>UNIVERSIDAD AUTONOMA DE CHIHUAHUA</t>
  </si>
  <si>
    <t>Activo</t>
  </si>
  <si>
    <t xml:space="preserve">Efectivo y Equivalentes </t>
  </si>
  <si>
    <t>Recursos a corto plazo de gran liquidez que son fácilmente convertibles en importes determinados de efectivo. Consisten principalmente en depósitos bancarios en cuentas de cheques e inversiones en valores a corto plazo.</t>
  </si>
  <si>
    <t>Fondos Fijos</t>
  </si>
  <si>
    <t>Bancos moneda nacional</t>
  </si>
  <si>
    <t>Inversiones bancarias</t>
  </si>
  <si>
    <t xml:space="preserve">Derechos a Recibir Efectivo y Equivalentes y Bienes o Servicios a Recibir </t>
  </si>
  <si>
    <t>Adeudo alumnos</t>
  </si>
  <si>
    <t>Adeudo funcionario y maestros</t>
  </si>
  <si>
    <t>Deudores diversos</t>
  </si>
  <si>
    <t>Estimación cuentas Incobrables</t>
  </si>
  <si>
    <t>Anticipos</t>
  </si>
  <si>
    <t xml:space="preserve">Bienes Disponibles para su Transformación o Consumo </t>
  </si>
  <si>
    <t>El sistema de costeo y método de valuación aplicado a los inventarios de activos biológicos es a valor de mercado.</t>
  </si>
  <si>
    <t xml:space="preserve">Ganado bovino </t>
  </si>
  <si>
    <t>Ganado caprino</t>
  </si>
  <si>
    <t>Ganado ovino</t>
  </si>
  <si>
    <t>Ganado porcino</t>
  </si>
  <si>
    <t xml:space="preserve">Especies Menores </t>
  </si>
  <si>
    <t xml:space="preserve">Bienes Muebles, Inmuebles e Intangibles </t>
  </si>
  <si>
    <t>Los inmuebles, mobiliario y equipo adquiridos, así como los provenientes de donaciones por convenios patrocinados se registran al costo de adquisición.  En el caso de donaciones de terrenos, éstos se incorporan al patrimonio universitario conforme a los valores determinados por peritos independientes.</t>
  </si>
  <si>
    <t>Conforme al acuerdo de Interpretación Sobre las Obligaciones Establecidas en los Artículos Transitorios de la LGCG, donde se indica que los órganos autónomos de las entidades federativas deberán integrar el inventario de bienes muebles e inmuebles a que se refiere la Ley y efectuar la valuación del patrimonio, a partir del 31 de diciembre de 2015.</t>
  </si>
  <si>
    <t xml:space="preserve">Las construcciones que se efectúan se controlan a través de la coordinación de construcciones y mantenimiento de la Universidad. Las inversiones se registran contablemente en los activos conforme al importe que se va autorizando de acuerdo a las estimaciones recibidas y autorizadas. </t>
  </si>
  <si>
    <t>Participaciones y aportaciones de capital directo</t>
  </si>
  <si>
    <t>Terrenos</t>
  </si>
  <si>
    <t>Edificios</t>
  </si>
  <si>
    <t>Construcciones en proceso</t>
  </si>
  <si>
    <t>Mobiliario y equipo de administración</t>
  </si>
  <si>
    <t>Mobiliario y equipo educacional y recreativo</t>
  </si>
  <si>
    <t>Equipo de transporte</t>
  </si>
  <si>
    <t>Maquinaria y otros equipos y herramientas</t>
  </si>
  <si>
    <t>Colecciones, obras de arte y objetos valiosos</t>
  </si>
  <si>
    <t>Activos biológicos</t>
  </si>
  <si>
    <t>Depreciación, Deterioro y Amortización Acum. de Bienes</t>
  </si>
  <si>
    <t>Otros Activos No Circulantes</t>
  </si>
  <si>
    <t>Pasivo</t>
  </si>
  <si>
    <t xml:space="preserve">Relación de Cuentas y Documentos por Pagar </t>
  </si>
  <si>
    <t>Proveedores</t>
  </si>
  <si>
    <t>Acreedores</t>
  </si>
  <si>
    <t>Sueldos por pagar</t>
  </si>
  <si>
    <t>Retenciones y contribuciones</t>
  </si>
  <si>
    <t>Otros pasivos a corto plazo</t>
  </si>
  <si>
    <t>Cuentas por pagar entre fondos</t>
  </si>
  <si>
    <t>Fondos en Administración a Corto Plazo</t>
  </si>
  <si>
    <t>a. El saldo de esta cuenta representa el pasivo por los fondos recibidos de diversas instituciones nacionales para proyectos académicos y de desarrollo de investigación conforme a convenios establecidos en cada caso.  Los egresos relativos a dichos proyectos e investigaciones se disminuyen de este saldo. Periódicamente se rinden cuentas a los patrocinadores quienes aprueban los montos erogados y al concluir las investigaciones hacen entrega oficial de los resultados. Los montos erogados aprobados no son reembolsables. Los principales fondos se describen a continuación y se controlan a través de Fideicomisos.</t>
  </si>
  <si>
    <t>Unidad</t>
  </si>
  <si>
    <t>PFCE(1)</t>
  </si>
  <si>
    <t>PRODEP(2)</t>
  </si>
  <si>
    <t>FAM (3)</t>
  </si>
  <si>
    <t>Varios</t>
  </si>
  <si>
    <t xml:space="preserve">                          Fondo </t>
  </si>
  <si>
    <t>Ingresos de Gestión</t>
  </si>
  <si>
    <t>Los principales ingresos de la Universidad disgregados de tercer nivel especificados en el Clasificados por Rubro de Ingresos emitidos por el CONAC provienen de: i) del subsidio recibido del Gobierno Federal, el cual se obtiene por asignaciones de la Secretaría de Hacienda y Crédito Público, ii)  del subsidio de Gobierno Estatal, por asignación de la Secretaría de Hacienda y Crédito Público del Gobierno del Estado  de Chihuahua y iii) de los recursos que la propia Universidad genere. Los ingresos se integran de la siguiente manera:</t>
  </si>
  <si>
    <t>Ingresos de libre disposición</t>
  </si>
  <si>
    <t>a) Venta de bienes y servicios</t>
  </si>
  <si>
    <t>Inscripción licenciatura</t>
  </si>
  <si>
    <t>Inscripción posgrado</t>
  </si>
  <si>
    <t>Incorporado</t>
  </si>
  <si>
    <t>Servicios</t>
  </si>
  <si>
    <t>Otros productos</t>
  </si>
  <si>
    <t>Venta de productos</t>
  </si>
  <si>
    <t xml:space="preserve">       Acumulado </t>
  </si>
  <si>
    <t xml:space="preserve">b) Productos de tipo corriente                                       </t>
  </si>
  <si>
    <t xml:space="preserve">Productos financieros </t>
  </si>
  <si>
    <t>Acumulado</t>
  </si>
  <si>
    <t xml:space="preserve">Participaciones y aportaciones </t>
  </si>
  <si>
    <t>Convenios</t>
  </si>
  <si>
    <t>Trasferencias, asignaciones, subsidios y otras ayudas</t>
  </si>
  <si>
    <t xml:space="preserve">Acumulado </t>
  </si>
  <si>
    <t>Subsidio Federal Ordinario</t>
  </si>
  <si>
    <t>Subsidio Federal Extraordinario</t>
  </si>
  <si>
    <t>Subsidio Estatal</t>
  </si>
  <si>
    <t>Subsidio Estatal Extraordinario</t>
  </si>
  <si>
    <t xml:space="preserve">Impuesto Universitario Municipal         </t>
  </si>
  <si>
    <t xml:space="preserve">Ingresos por donativos                           </t>
  </si>
  <si>
    <t>Gastos y Otra Pérdidas</t>
  </si>
  <si>
    <t>Servicios personales</t>
  </si>
  <si>
    <t>Servicios Generales</t>
  </si>
  <si>
    <t>Materiales de consumo</t>
  </si>
  <si>
    <r>
      <t xml:space="preserve">Gastos.- </t>
    </r>
    <r>
      <rPr>
        <sz val="9"/>
        <color theme="1"/>
        <rFont val="Arial"/>
        <family val="2"/>
      </rPr>
      <t>Respecto a los gastos ejercidos por la Universidad, los rubros que integran un porcentaje mayor al 10% del total del gasto se muestran a continuación con una disgregación a detalle de los conceptos que los conforman:</t>
    </r>
  </si>
  <si>
    <t>IV)Notas al Estado de Flujos de Efectivo</t>
  </si>
  <si>
    <t xml:space="preserve">Efectivos y Equivalentes </t>
  </si>
  <si>
    <t>Análisis de la Cuenta de Efectivo y Equivalentes</t>
  </si>
  <si>
    <t>Efectivo</t>
  </si>
  <si>
    <t>Bancos</t>
  </si>
  <si>
    <t>Inversiones Temporales</t>
  </si>
  <si>
    <t>Total Efectivo y Equivalentes</t>
  </si>
  <si>
    <t>Saldo Inicial</t>
  </si>
  <si>
    <t>Saldo Final</t>
  </si>
  <si>
    <t xml:space="preserve">Adquisiciones de Bienes Muebles </t>
  </si>
  <si>
    <t xml:space="preserve">Mobiliario y Equipo de Administración </t>
  </si>
  <si>
    <t>Mobiliario y Equipo Educacional y Recreativo</t>
  </si>
  <si>
    <t>Maquinaria y Otros Equipos y Herramientas</t>
  </si>
  <si>
    <t xml:space="preserve">Total </t>
  </si>
  <si>
    <t>Adquisiciones</t>
  </si>
  <si>
    <t xml:space="preserve">a)Subsidios y subvenciones </t>
  </si>
  <si>
    <t>1.   PFCE.- Programa de Fortalecimiento de la Calidad  Educativa</t>
  </si>
  <si>
    <t>2.   PRODEP.- Programa para el Desarrollo Profesional Docente, para el Tipo Superior</t>
  </si>
  <si>
    <t>3.   FAM.- Fondo de Aportación Múltiple</t>
  </si>
  <si>
    <t>b.   Los saldos de los fondos relativos a cada proyecto académico y desarrollo de investigación  se integran como sigue:</t>
  </si>
  <si>
    <t>II) Notas al Estado de Actividades</t>
  </si>
  <si>
    <t xml:space="preserve">b) Trasferencias Internas y Asignaciones </t>
  </si>
  <si>
    <t>c) Ayudas Sociales</t>
  </si>
  <si>
    <t>lII) Notas al Estado de Variación en la Hacienda Pública</t>
  </si>
  <si>
    <t>a. El patrimonio de la Universidad está constituido por aportaciones en efectivo y en especie (terrenos, construcciones, equipo donado de convenios patrocinados, etc.), otorgados por dependencias, organismos oficiales y por la iniciativa privada.</t>
  </si>
  <si>
    <t>b. El incremento al patrimonio se determina en términos generales, por el ahorro (desahorro) del ejercicio que se determina de las actividades anuales.</t>
  </si>
  <si>
    <t xml:space="preserve">Colecciones, obras de arte y objetos valiosos </t>
  </si>
  <si>
    <t xml:space="preserve">Equipo de trasporte </t>
  </si>
  <si>
    <t>Impuesto Universitario Estatal</t>
  </si>
  <si>
    <t xml:space="preserve">Equipo de computo </t>
  </si>
  <si>
    <t>AL 31 DICIEMBRE 2022</t>
  </si>
  <si>
    <t>LIC. ALBERTO ELOY ESPINO DICKENS</t>
  </si>
  <si>
    <t>DIRECTOR ADMINISTRATIVO</t>
  </si>
  <si>
    <t>C.P. IRMA ESTELA PÉREZ LOO</t>
  </si>
  <si>
    <t>JEFA DE DEPARTAMENTO DE CONTABILIDAD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</si>
</sst>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Red]\-&quot;$&quot;#,##0"/>
    <numFmt numFmtId="165" formatCode="&quot;$&quot;#,##0.00;[Red]\-&quot;$&quot;#,##0.00"/>
    <numFmt numFmtId="166" formatCode="_-&quot;$&quot;* #,##0.00_-;\-&quot;$&quot;* #,##0.00_-;_-&quot;$&quot;* &quot;-&quot;??_-;_-@_-"/>
    <numFmt numFmtId="167" formatCode="_-* #,##0.00_-;\-* #,##0.00_-;_-* &quot;-&quot;??_-;_-@_-"/>
    <numFmt numFmtId="168" formatCode="&quot;$&quot;#,##0"/>
    <numFmt numFmtId="169" formatCode="_-&quot;$&quot;* #,##0_-;\-&quot;$&quot;* #,##0_-;_-&quot;$&quot;* &quot;-&quot;??_-;_-@_-"/>
    <numFmt numFmtId="170" formatCode="_-* #,##0_-;\-* #,##0_-;_-* &quot;-&quot;??_-;_-@_-"/>
  </numFmts>
  <fonts count="9" x14ac:knownFonts="1">
    <font>
      <sz val="11"/>
      <color theme="1"/>
      <name val="Calibri"/>
      <family val="2"/>
      <scheme val="minor"/>
    </font>
    <font>
      <b/>
      <sz val="9"/>
      <color theme="1"/>
      <name val="Arial"/>
      <family val="2"/>
    </font>
    <font>
      <b/>
      <sz val="9"/>
      <name val="Arial"/>
      <family val="2"/>
    </font>
    <font>
      <sz val="9"/>
      <name val="Arial"/>
      <family val="2"/>
    </font>
    <font>
      <sz val="11"/>
      <color theme="1"/>
      <name val="Times New Roman"/>
      <family val="1"/>
    </font>
    <font>
      <sz val="9"/>
      <color theme="1"/>
      <name val="Arial"/>
      <family val="2"/>
    </font>
    <font>
      <u/>
      <sz val="9"/>
      <color theme="1"/>
      <name val="Arial"/>
      <family val="2"/>
    </font>
    <font>
      <sz val="11"/>
      <color theme="1"/>
      <name val="Calibri"/>
      <family val="2"/>
      <scheme val="minor"/>
    </font>
    <font>
      <sz val="10"/>
      <name val="Arial"/>
      <family val="2"/>
    </font>
  </fonts>
  <fills count="3">
    <fill>
      <patternFill patternType="none"/>
    </fill>
    <fill>
      <patternFill patternType="gray125"/>
    </fill>
    <fill>
      <patternFill patternType="solid">
        <fgColor rgb="FFC0C0C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4">
    <xf numFmtId="0" fontId="0" fillId="0" borderId="0"/>
    <xf numFmtId="166" fontId="7" fillId="0" borderId="0" applyFont="0" applyFill="0" applyBorder="0" applyAlignment="0" applyProtection="0"/>
    <xf numFmtId="167" fontId="7" fillId="0" borderId="0" applyFont="0" applyFill="0" applyBorder="0" applyAlignment="0" applyProtection="0"/>
    <xf numFmtId="0" fontId="8" fillId="0" borderId="0"/>
  </cellStyleXfs>
  <cellXfs count="94">
    <xf numFmtId="0" fontId="0" fillId="0" borderId="0" xfId="0"/>
    <xf numFmtId="0" fontId="4" fillId="0" borderId="0" xfId="0" applyFont="1" applyAlignment="1">
      <alignment vertical="center" wrapText="1"/>
    </xf>
    <xf numFmtId="164" fontId="5" fillId="0" borderId="0" xfId="0" applyNumberFormat="1" applyFont="1" applyAlignment="1">
      <alignment vertical="center"/>
    </xf>
    <xf numFmtId="3" fontId="5" fillId="0" borderId="0" xfId="0" applyNumberFormat="1" applyFont="1" applyAlignment="1">
      <alignment vertical="center"/>
    </xf>
    <xf numFmtId="0" fontId="3" fillId="0" borderId="4" xfId="0" applyFont="1" applyBorder="1" applyAlignment="1">
      <alignment horizontal="justify" vertical="center"/>
    </xf>
    <xf numFmtId="0" fontId="5" fillId="0" borderId="4" xfId="0" applyFont="1" applyBorder="1" applyAlignment="1">
      <alignment vertical="center"/>
    </xf>
    <xf numFmtId="0" fontId="2" fillId="0" borderId="4" xfId="0" applyFont="1" applyBorder="1" applyAlignment="1">
      <alignment horizontal="justify" vertical="center"/>
    </xf>
    <xf numFmtId="0" fontId="5" fillId="0" borderId="4" xfId="0" applyFont="1" applyBorder="1"/>
    <xf numFmtId="0" fontId="5" fillId="0" borderId="4" xfId="0" applyFont="1" applyBorder="1" applyAlignment="1">
      <alignment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1" fillId="0" borderId="4" xfId="0" applyFont="1" applyBorder="1"/>
    <xf numFmtId="0" fontId="1" fillId="0" borderId="4" xfId="0" applyFont="1" applyBorder="1" applyAlignment="1">
      <alignment wrapText="1"/>
    </xf>
    <xf numFmtId="0" fontId="2" fillId="0" borderId="4" xfId="0" applyFont="1" applyBorder="1" applyAlignment="1">
      <alignment vertical="center"/>
    </xf>
    <xf numFmtId="0" fontId="1" fillId="0" borderId="1" xfId="0" applyFont="1" applyBorder="1"/>
    <xf numFmtId="0" fontId="5" fillId="0" borderId="2" xfId="0" applyFont="1" applyBorder="1"/>
    <xf numFmtId="0" fontId="5" fillId="0" borderId="3" xfId="0" applyFont="1" applyBorder="1"/>
    <xf numFmtId="0" fontId="5" fillId="0" borderId="0" xfId="0" applyFont="1" applyBorder="1"/>
    <xf numFmtId="0" fontId="5" fillId="0" borderId="5" xfId="0" applyFont="1" applyBorder="1"/>
    <xf numFmtId="0" fontId="2" fillId="0" borderId="4" xfId="0" applyFont="1" applyBorder="1" applyAlignment="1">
      <alignment horizontal="left" vertical="center"/>
    </xf>
    <xf numFmtId="0" fontId="5" fillId="0" borderId="8" xfId="0" applyFont="1" applyBorder="1"/>
    <xf numFmtId="0" fontId="5" fillId="0" borderId="7" xfId="0" applyFont="1" applyBorder="1"/>
    <xf numFmtId="0" fontId="5" fillId="0" borderId="9" xfId="0" applyFont="1" applyBorder="1"/>
    <xf numFmtId="0" fontId="5" fillId="0" borderId="0" xfId="0" applyFont="1"/>
    <xf numFmtId="0" fontId="5" fillId="0" borderId="0" xfId="0" applyFont="1" applyFill="1" applyBorder="1"/>
    <xf numFmtId="0" fontId="5" fillId="0" borderId="4" xfId="0" applyFont="1" applyFill="1" applyBorder="1" applyAlignment="1">
      <alignment vertical="center"/>
    </xf>
    <xf numFmtId="164" fontId="0" fillId="0" borderId="0" xfId="0" applyNumberFormat="1"/>
    <xf numFmtId="0" fontId="5" fillId="0" borderId="0" xfId="0" applyFont="1" applyFill="1" applyBorder="1" applyAlignment="1">
      <alignment horizontal="center" vertical="center"/>
    </xf>
    <xf numFmtId="164" fontId="5"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6" xfId="0" applyNumberFormat="1" applyFont="1" applyFill="1" applyBorder="1" applyAlignment="1">
      <alignment horizontal="right" vertical="center"/>
    </xf>
    <xf numFmtId="0" fontId="5" fillId="0" borderId="5" xfId="0" applyFont="1" applyFill="1" applyBorder="1"/>
    <xf numFmtId="0" fontId="5" fillId="0" borderId="5" xfId="0" applyFont="1" applyFill="1" applyBorder="1" applyAlignment="1">
      <alignment vertical="center" wrapText="1"/>
    </xf>
    <xf numFmtId="3" fontId="5" fillId="0" borderId="5" xfId="0" applyNumberFormat="1" applyFont="1" applyFill="1" applyBorder="1" applyAlignment="1">
      <alignment vertical="center"/>
    </xf>
    <xf numFmtId="3" fontId="6" fillId="0" borderId="5" xfId="0" applyNumberFormat="1" applyFont="1" applyFill="1" applyBorder="1" applyAlignment="1">
      <alignment vertical="center"/>
    </xf>
    <xf numFmtId="164" fontId="5" fillId="0" borderId="5" xfId="0" applyNumberFormat="1" applyFont="1" applyFill="1" applyBorder="1" applyAlignment="1">
      <alignment vertical="center"/>
    </xf>
    <xf numFmtId="0" fontId="5" fillId="0" borderId="5" xfId="0" applyFont="1" applyFill="1" applyBorder="1" applyAlignment="1">
      <alignment vertical="center"/>
    </xf>
    <xf numFmtId="164" fontId="5" fillId="0" borderId="5" xfId="0" applyNumberFormat="1" applyFont="1" applyFill="1" applyBorder="1" applyAlignment="1">
      <alignment vertical="center" wrapText="1"/>
    </xf>
    <xf numFmtId="164" fontId="5" fillId="0" borderId="0"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6" xfId="0" applyNumberFormat="1" applyFont="1" applyFill="1" applyBorder="1" applyAlignment="1">
      <alignment vertical="center"/>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3" fontId="3" fillId="0" borderId="6" xfId="0" applyNumberFormat="1" applyFont="1" applyFill="1" applyBorder="1" applyAlignment="1">
      <alignment horizontal="right" vertical="center" wrapText="1"/>
    </xf>
    <xf numFmtId="0" fontId="5" fillId="0" borderId="0" xfId="0" applyFont="1" applyFill="1" applyBorder="1" applyAlignment="1">
      <alignment vertical="center"/>
    </xf>
    <xf numFmtId="3" fontId="5" fillId="0" borderId="0" xfId="0" applyNumberFormat="1" applyFont="1" applyFill="1" applyBorder="1" applyAlignment="1">
      <alignment horizontal="right" vertical="center" wrapText="1"/>
    </xf>
    <xf numFmtId="3" fontId="5" fillId="0" borderId="6" xfId="0" applyNumberFormat="1" applyFont="1" applyFill="1" applyBorder="1" applyAlignment="1">
      <alignment horizontal="right" vertical="center" wrapText="1"/>
    </xf>
    <xf numFmtId="0" fontId="5" fillId="0" borderId="0" xfId="0" applyFont="1" applyFill="1" applyBorder="1" applyAlignment="1">
      <alignment horizontal="center"/>
    </xf>
    <xf numFmtId="164" fontId="5" fillId="0" borderId="0" xfId="0" applyNumberFormat="1" applyFont="1" applyFill="1" applyBorder="1"/>
    <xf numFmtId="164" fontId="3" fillId="0" borderId="0" xfId="0" applyNumberFormat="1" applyFont="1" applyFill="1" applyBorder="1" applyAlignment="1">
      <alignment horizontal="right" vertical="center"/>
    </xf>
    <xf numFmtId="0" fontId="5" fillId="0" borderId="5" xfId="0" applyFont="1" applyFill="1" applyBorder="1" applyAlignment="1">
      <alignment horizontal="center" vertical="center"/>
    </xf>
    <xf numFmtId="164"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168" fontId="5" fillId="0" borderId="0" xfId="0" applyNumberFormat="1" applyFont="1" applyFill="1" applyBorder="1"/>
    <xf numFmtId="168" fontId="5" fillId="0" borderId="6" xfId="0" applyNumberFormat="1" applyFont="1" applyFill="1" applyBorder="1"/>
    <xf numFmtId="164" fontId="5" fillId="0" borderId="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3" fontId="5" fillId="0" borderId="6" xfId="0" applyNumberFormat="1" applyFont="1" applyFill="1" applyBorder="1" applyAlignment="1">
      <alignment vertical="center" wrapText="1"/>
    </xf>
    <xf numFmtId="164" fontId="5" fillId="0" borderId="0" xfId="0" applyNumberFormat="1" applyFont="1" applyFill="1" applyBorder="1" applyAlignment="1">
      <alignment horizontal="right" vertical="center" wrapText="1"/>
    </xf>
    <xf numFmtId="168" fontId="0" fillId="0" borderId="0" xfId="0" applyNumberFormat="1"/>
    <xf numFmtId="0" fontId="0" fillId="0" borderId="0" xfId="0" applyBorder="1"/>
    <xf numFmtId="169" fontId="3" fillId="0" borderId="0" xfId="1" applyNumberFormat="1" applyFont="1" applyFill="1" applyBorder="1" applyAlignment="1">
      <alignment horizontal="right" vertical="center"/>
    </xf>
    <xf numFmtId="169" fontId="5" fillId="0" borderId="6" xfId="1" applyNumberFormat="1" applyFont="1" applyFill="1" applyBorder="1"/>
    <xf numFmtId="169" fontId="5" fillId="0" borderId="0" xfId="0" applyNumberFormat="1" applyFont="1" applyFill="1" applyBorder="1"/>
    <xf numFmtId="167" fontId="5" fillId="0" borderId="0" xfId="2" applyFont="1" applyFill="1" applyBorder="1" applyAlignment="1">
      <alignment horizontal="right" vertical="center"/>
    </xf>
    <xf numFmtId="167" fontId="0" fillId="0" borderId="0" xfId="0" applyNumberFormat="1"/>
    <xf numFmtId="0" fontId="3" fillId="0" borderId="0" xfId="0" applyFont="1" applyBorder="1" applyAlignment="1">
      <alignment vertical="center" wrapText="1"/>
    </xf>
    <xf numFmtId="0" fontId="3" fillId="0" borderId="5" xfId="0" applyFont="1" applyBorder="1" applyAlignment="1">
      <alignment vertical="center" wrapText="1"/>
    </xf>
    <xf numFmtId="167" fontId="5" fillId="0" borderId="0" xfId="2" applyFont="1" applyFill="1" applyBorder="1"/>
    <xf numFmtId="165" fontId="5" fillId="0" borderId="5" xfId="0" applyNumberFormat="1" applyFont="1" applyFill="1" applyBorder="1"/>
    <xf numFmtId="3" fontId="3" fillId="0" borderId="0" xfId="0" applyNumberFormat="1" applyFont="1" applyFill="1" applyBorder="1" applyAlignment="1">
      <alignment vertical="center"/>
    </xf>
    <xf numFmtId="167" fontId="0" fillId="0" borderId="0" xfId="2" applyFont="1"/>
    <xf numFmtId="170" fontId="0" fillId="0" borderId="0" xfId="2" applyNumberFormat="1" applyFont="1"/>
    <xf numFmtId="167" fontId="5" fillId="0" borderId="5" xfId="2" applyFont="1" applyFill="1" applyBorder="1"/>
    <xf numFmtId="4" fontId="5" fillId="0" borderId="5" xfId="0" applyNumberFormat="1" applyFont="1" applyFill="1" applyBorder="1"/>
    <xf numFmtId="3" fontId="0" fillId="0" borderId="0" xfId="0" applyNumberFormat="1"/>
    <xf numFmtId="165" fontId="0" fillId="0" borderId="0" xfId="0" applyNumberFormat="1"/>
    <xf numFmtId="164" fontId="5" fillId="0" borderId="5" xfId="0" applyNumberFormat="1" applyFont="1" applyFill="1" applyBorder="1"/>
    <xf numFmtId="169" fontId="5" fillId="0" borderId="5" xfId="0" applyNumberFormat="1" applyFont="1" applyFill="1" applyBorder="1"/>
    <xf numFmtId="0" fontId="0" fillId="0" borderId="6" xfId="0" applyBorder="1"/>
    <xf numFmtId="49" fontId="3" fillId="0" borderId="0" xfId="3" applyNumberFormat="1" applyFont="1" applyFill="1" applyBorder="1" applyAlignment="1" applyProtection="1">
      <alignment horizontal="center" vertical="top"/>
    </xf>
    <xf numFmtId="49" fontId="3" fillId="0" borderId="0" xfId="3" applyNumberFormat="1" applyFont="1" applyFill="1" applyBorder="1" applyAlignment="1" applyProtection="1">
      <alignment horizontal="center" vertical="top" wrapText="1"/>
    </xf>
    <xf numFmtId="49" fontId="3" fillId="0" borderId="0" xfId="3" applyNumberFormat="1" applyFont="1" applyFill="1" applyBorder="1" applyAlignment="1" applyProtection="1">
      <alignment horizontal="center" vertical="center"/>
    </xf>
    <xf numFmtId="49" fontId="1" fillId="2" borderId="1" xfId="0" applyNumberFormat="1" applyFont="1" applyFill="1" applyBorder="1" applyAlignment="1" applyProtection="1">
      <alignment horizontal="center" vertical="center"/>
      <protection locked="0"/>
    </xf>
    <xf numFmtId="49" fontId="1" fillId="2" borderId="2"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4" xfId="0" applyNumberFormat="1" applyFont="1" applyFill="1" applyBorder="1" applyAlignment="1" applyProtection="1">
      <alignment horizontal="center" vertical="center"/>
      <protection locked="0"/>
    </xf>
    <xf numFmtId="49" fontId="1" fillId="2" borderId="0" xfId="0" applyNumberFormat="1" applyFont="1" applyFill="1" applyBorder="1" applyAlignment="1" applyProtection="1">
      <alignment horizontal="center" vertical="center"/>
      <protection locked="0"/>
    </xf>
    <xf numFmtId="49" fontId="1" fillId="2" borderId="5"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center" vertical="center"/>
      <protection locked="0"/>
    </xf>
    <xf numFmtId="49" fontId="1" fillId="2" borderId="9" xfId="0" applyNumberFormat="1" applyFont="1" applyFill="1" applyBorder="1" applyAlignment="1" applyProtection="1">
      <alignment horizontal="center" vertical="center"/>
      <protection locked="0"/>
    </xf>
  </cellXfs>
  <cellStyles count="4">
    <cellStyle name="Millares" xfId="2" builtinId="3"/>
    <cellStyle name="Moneda" xfId="1"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68"/>
  <sheetViews>
    <sheetView tabSelected="1" zoomScale="90" zoomScaleNormal="90" workbookViewId="0">
      <selection activeCell="F9" sqref="F9"/>
    </sheetView>
  </sheetViews>
  <sheetFormatPr baseColWidth="10" defaultRowHeight="15" x14ac:dyDescent="0.25"/>
  <cols>
    <col min="1" max="1" width="8" customWidth="1"/>
    <col min="2" max="2" width="56.7109375" customWidth="1"/>
    <col min="3" max="3" width="24.7109375" customWidth="1"/>
    <col min="4" max="4" width="38.5703125" bestFit="1" customWidth="1"/>
    <col min="6" max="6" width="17.5703125" bestFit="1" customWidth="1"/>
    <col min="7" max="7" width="16.140625" bestFit="1" customWidth="1"/>
    <col min="8" max="8" width="14.7109375" bestFit="1" customWidth="1"/>
  </cols>
  <sheetData>
    <row r="1" spans="2:4" x14ac:dyDescent="0.25">
      <c r="B1" s="85" t="s">
        <v>3</v>
      </c>
      <c r="C1" s="86"/>
      <c r="D1" s="87"/>
    </row>
    <row r="2" spans="2:4" x14ac:dyDescent="0.25">
      <c r="B2" s="88" t="s">
        <v>0</v>
      </c>
      <c r="C2" s="89"/>
      <c r="D2" s="90"/>
    </row>
    <row r="3" spans="2:4" x14ac:dyDescent="0.25">
      <c r="B3" s="88" t="s">
        <v>1</v>
      </c>
      <c r="C3" s="89"/>
      <c r="D3" s="90"/>
    </row>
    <row r="4" spans="2:4" x14ac:dyDescent="0.25">
      <c r="B4" s="88" t="s">
        <v>114</v>
      </c>
      <c r="C4" s="89"/>
      <c r="D4" s="90"/>
    </row>
    <row r="5" spans="2:4" ht="15.75" thickBot="1" x14ac:dyDescent="0.3">
      <c r="B5" s="91" t="s">
        <v>2</v>
      </c>
      <c r="C5" s="92"/>
      <c r="D5" s="93"/>
    </row>
    <row r="6" spans="2:4" x14ac:dyDescent="0.25">
      <c r="B6" s="14" t="s">
        <v>4</v>
      </c>
      <c r="C6" s="15"/>
      <c r="D6" s="16"/>
    </row>
    <row r="7" spans="2:4" x14ac:dyDescent="0.25">
      <c r="B7" s="6" t="s">
        <v>5</v>
      </c>
      <c r="C7" s="17"/>
      <c r="D7" s="18"/>
    </row>
    <row r="8" spans="2:4" ht="48" x14ac:dyDescent="0.25">
      <c r="B8" s="10" t="s">
        <v>6</v>
      </c>
      <c r="C8" s="68"/>
      <c r="D8" s="69"/>
    </row>
    <row r="9" spans="2:4" x14ac:dyDescent="0.25">
      <c r="B9" s="7"/>
      <c r="C9" s="17"/>
      <c r="D9" s="18"/>
    </row>
    <row r="10" spans="2:4" x14ac:dyDescent="0.25">
      <c r="B10" s="5" t="s">
        <v>7</v>
      </c>
      <c r="C10" s="38">
        <v>567769.96</v>
      </c>
      <c r="D10" s="31"/>
    </row>
    <row r="11" spans="2:4" x14ac:dyDescent="0.25">
      <c r="B11" s="5" t="s">
        <v>8</v>
      </c>
      <c r="C11" s="29">
        <v>283420845.81</v>
      </c>
      <c r="D11" s="31"/>
    </row>
    <row r="12" spans="2:4" x14ac:dyDescent="0.25">
      <c r="B12" s="5" t="s">
        <v>9</v>
      </c>
      <c r="C12" s="30">
        <v>22733944.48</v>
      </c>
      <c r="D12" s="31"/>
    </row>
    <row r="13" spans="2:4" x14ac:dyDescent="0.25">
      <c r="B13" s="7"/>
      <c r="C13" s="38">
        <f>SUM(C10:C12)</f>
        <v>306722560.25</v>
      </c>
      <c r="D13" s="31"/>
    </row>
    <row r="14" spans="2:4" x14ac:dyDescent="0.25">
      <c r="B14" s="7"/>
      <c r="C14" s="24"/>
      <c r="D14" s="31"/>
    </row>
    <row r="15" spans="2:4" ht="24" x14ac:dyDescent="0.25">
      <c r="B15" s="6" t="s">
        <v>10</v>
      </c>
      <c r="C15" s="24"/>
      <c r="D15" s="31"/>
    </row>
    <row r="16" spans="2:4" x14ac:dyDescent="0.25">
      <c r="B16" s="7"/>
      <c r="C16" s="24"/>
      <c r="D16" s="31"/>
    </row>
    <row r="17" spans="2:7" x14ac:dyDescent="0.25">
      <c r="B17" s="5" t="s">
        <v>11</v>
      </c>
      <c r="C17" s="28">
        <v>5298534.1900000004</v>
      </c>
      <c r="D17" s="76"/>
    </row>
    <row r="18" spans="2:7" x14ac:dyDescent="0.25">
      <c r="B18" s="5" t="s">
        <v>12</v>
      </c>
      <c r="C18" s="29">
        <v>9217059.5999999996</v>
      </c>
      <c r="D18" s="31"/>
    </row>
    <row r="19" spans="2:7" x14ac:dyDescent="0.25">
      <c r="B19" s="5" t="s">
        <v>13</v>
      </c>
      <c r="C19" s="29">
        <v>212669192.99000001</v>
      </c>
      <c r="D19" s="75"/>
      <c r="F19" s="66"/>
      <c r="G19" s="67"/>
    </row>
    <row r="20" spans="2:7" x14ac:dyDescent="0.25">
      <c r="B20" s="5" t="s">
        <v>14</v>
      </c>
      <c r="C20" s="29">
        <v>-12611571.560000001</v>
      </c>
      <c r="D20" s="75"/>
    </row>
    <row r="21" spans="2:7" x14ac:dyDescent="0.25">
      <c r="B21" s="5" t="s">
        <v>15</v>
      </c>
      <c r="C21" s="30">
        <v>152454</v>
      </c>
      <c r="D21" s="75"/>
      <c r="F21" s="26"/>
    </row>
    <row r="22" spans="2:7" x14ac:dyDescent="0.25">
      <c r="B22" s="7"/>
      <c r="C22" s="28">
        <f>SUM(C17:C21)</f>
        <v>214725669.22</v>
      </c>
      <c r="D22" s="31"/>
    </row>
    <row r="23" spans="2:7" x14ac:dyDescent="0.25">
      <c r="B23" s="7"/>
      <c r="C23" s="24"/>
      <c r="D23" s="31"/>
    </row>
    <row r="24" spans="2:7" x14ac:dyDescent="0.25">
      <c r="B24" s="6" t="s">
        <v>16</v>
      </c>
      <c r="C24" s="24"/>
      <c r="D24" s="31"/>
    </row>
    <row r="25" spans="2:7" x14ac:dyDescent="0.25">
      <c r="B25" s="7"/>
      <c r="C25" s="24"/>
      <c r="D25" s="31"/>
    </row>
    <row r="26" spans="2:7" ht="24" x14ac:dyDescent="0.25">
      <c r="B26" s="4" t="s">
        <v>17</v>
      </c>
      <c r="C26" s="24"/>
      <c r="D26" s="31"/>
    </row>
    <row r="27" spans="2:7" x14ac:dyDescent="0.25">
      <c r="B27" s="7"/>
      <c r="C27" s="24"/>
      <c r="D27" s="31"/>
    </row>
    <row r="28" spans="2:7" x14ac:dyDescent="0.25">
      <c r="B28" s="7" t="s">
        <v>18</v>
      </c>
      <c r="C28" s="28">
        <v>4772600.3600000003</v>
      </c>
      <c r="D28" s="31"/>
    </row>
    <row r="29" spans="2:7" x14ac:dyDescent="0.25">
      <c r="B29" s="5" t="s">
        <v>19</v>
      </c>
      <c r="C29" s="29">
        <v>20800</v>
      </c>
      <c r="D29" s="31"/>
    </row>
    <row r="30" spans="2:7" x14ac:dyDescent="0.25">
      <c r="B30" s="5" t="s">
        <v>20</v>
      </c>
      <c r="C30" s="29">
        <v>9600</v>
      </c>
      <c r="D30" s="31"/>
    </row>
    <row r="31" spans="2:7" x14ac:dyDescent="0.25">
      <c r="B31" s="5" t="s">
        <v>21</v>
      </c>
      <c r="C31" s="29">
        <v>2700</v>
      </c>
      <c r="D31" s="31"/>
    </row>
    <row r="32" spans="2:7" x14ac:dyDescent="0.25">
      <c r="B32" s="5" t="s">
        <v>22</v>
      </c>
      <c r="C32" s="30">
        <v>9490</v>
      </c>
      <c r="D32" s="31"/>
    </row>
    <row r="33" spans="2:4" x14ac:dyDescent="0.25">
      <c r="B33" s="7"/>
      <c r="C33" s="38">
        <f>SUM(C28:C32)</f>
        <v>4815190.3600000003</v>
      </c>
      <c r="D33" s="31"/>
    </row>
    <row r="34" spans="2:4" x14ac:dyDescent="0.25">
      <c r="B34" s="7"/>
      <c r="C34" s="24"/>
      <c r="D34" s="31"/>
    </row>
    <row r="35" spans="2:4" x14ac:dyDescent="0.25">
      <c r="B35" s="6" t="s">
        <v>23</v>
      </c>
      <c r="C35" s="24"/>
      <c r="D35" s="31"/>
    </row>
    <row r="36" spans="2:4" x14ac:dyDescent="0.25">
      <c r="B36" s="7"/>
      <c r="C36" s="24"/>
      <c r="D36" s="31"/>
    </row>
    <row r="37" spans="2:4" ht="60" x14ac:dyDescent="0.25">
      <c r="B37" s="4" t="s">
        <v>24</v>
      </c>
      <c r="C37" s="24"/>
      <c r="D37" s="31"/>
    </row>
    <row r="38" spans="2:4" ht="72" x14ac:dyDescent="0.25">
      <c r="B38" s="4" t="s">
        <v>25</v>
      </c>
      <c r="C38" s="24"/>
      <c r="D38" s="31"/>
    </row>
    <row r="39" spans="2:4" ht="60" x14ac:dyDescent="0.25">
      <c r="B39" s="4" t="s">
        <v>26</v>
      </c>
      <c r="C39" s="24"/>
      <c r="D39" s="31"/>
    </row>
    <row r="40" spans="2:4" x14ac:dyDescent="0.25">
      <c r="B40" s="7"/>
      <c r="C40" s="24"/>
      <c r="D40" s="31"/>
    </row>
    <row r="41" spans="2:4" x14ac:dyDescent="0.25">
      <c r="B41" s="5" t="s">
        <v>27</v>
      </c>
      <c r="C41" s="28">
        <v>6043910</v>
      </c>
      <c r="D41" s="31"/>
    </row>
    <row r="42" spans="2:4" x14ac:dyDescent="0.25">
      <c r="B42" s="5" t="s">
        <v>28</v>
      </c>
      <c r="C42" s="29">
        <v>5059036402</v>
      </c>
      <c r="D42" s="31"/>
    </row>
    <row r="43" spans="2:4" x14ac:dyDescent="0.25">
      <c r="B43" s="5" t="s">
        <v>29</v>
      </c>
      <c r="C43" s="29">
        <v>2421097217.3299999</v>
      </c>
      <c r="D43" s="31"/>
    </row>
    <row r="44" spans="2:4" x14ac:dyDescent="0.25">
      <c r="B44" s="5" t="s">
        <v>30</v>
      </c>
      <c r="C44" s="29">
        <v>182300006.19</v>
      </c>
      <c r="D44" s="31"/>
    </row>
    <row r="45" spans="2:4" x14ac:dyDescent="0.25">
      <c r="B45" s="5" t="s">
        <v>31</v>
      </c>
      <c r="C45" s="29">
        <f>192586198+219676886</f>
        <v>412263084</v>
      </c>
      <c r="D45" s="31"/>
    </row>
    <row r="46" spans="2:4" x14ac:dyDescent="0.25">
      <c r="B46" s="5" t="s">
        <v>32</v>
      </c>
      <c r="C46" s="29">
        <v>484685167.58999997</v>
      </c>
      <c r="D46" s="31"/>
    </row>
    <row r="47" spans="2:4" x14ac:dyDescent="0.25">
      <c r="B47" s="5" t="s">
        <v>33</v>
      </c>
      <c r="C47" s="29">
        <v>84461410.170000002</v>
      </c>
      <c r="D47" s="31"/>
    </row>
    <row r="48" spans="2:4" x14ac:dyDescent="0.25">
      <c r="B48" s="5" t="s">
        <v>34</v>
      </c>
      <c r="C48" s="29">
        <v>10522628.050000001</v>
      </c>
      <c r="D48" s="31"/>
    </row>
    <row r="49" spans="2:5" x14ac:dyDescent="0.25">
      <c r="B49" s="5" t="s">
        <v>35</v>
      </c>
      <c r="C49" s="29">
        <v>22268874.640000001</v>
      </c>
      <c r="D49" s="31"/>
    </row>
    <row r="50" spans="2:5" x14ac:dyDescent="0.25">
      <c r="B50" s="5" t="s">
        <v>36</v>
      </c>
      <c r="C50" s="29">
        <v>12429415.59</v>
      </c>
      <c r="D50" s="31"/>
    </row>
    <row r="51" spans="2:5" x14ac:dyDescent="0.25">
      <c r="B51" s="5" t="s">
        <v>37</v>
      </c>
      <c r="C51" s="29">
        <v>-1229594074.3800001</v>
      </c>
      <c r="D51" s="31"/>
    </row>
    <row r="52" spans="2:5" x14ac:dyDescent="0.25">
      <c r="B52" s="5" t="s">
        <v>38</v>
      </c>
      <c r="C52" s="30">
        <v>0</v>
      </c>
      <c r="D52" s="31"/>
    </row>
    <row r="53" spans="2:5" x14ac:dyDescent="0.25">
      <c r="B53" s="7"/>
      <c r="C53" s="28">
        <f>SUM(C41:C52)</f>
        <v>7465514041.1799974</v>
      </c>
      <c r="D53" s="31"/>
    </row>
    <row r="54" spans="2:5" x14ac:dyDescent="0.25">
      <c r="B54" s="7"/>
      <c r="C54" s="24"/>
      <c r="D54" s="31"/>
    </row>
    <row r="55" spans="2:5" x14ac:dyDescent="0.25">
      <c r="B55" s="6" t="s">
        <v>39</v>
      </c>
      <c r="C55" s="24"/>
      <c r="D55" s="31"/>
    </row>
    <row r="56" spans="2:5" x14ac:dyDescent="0.25">
      <c r="B56" s="6" t="s">
        <v>40</v>
      </c>
      <c r="C56" s="24"/>
      <c r="D56" s="31"/>
    </row>
    <row r="57" spans="2:5" x14ac:dyDescent="0.25">
      <c r="B57" s="7"/>
      <c r="C57" s="24"/>
      <c r="D57" s="31"/>
    </row>
    <row r="58" spans="2:5" x14ac:dyDescent="0.25">
      <c r="B58" s="5" t="s">
        <v>41</v>
      </c>
      <c r="C58" s="38">
        <v>16666688.210000001</v>
      </c>
      <c r="D58" s="32"/>
      <c r="E58" s="1"/>
    </row>
    <row r="59" spans="2:5" x14ac:dyDescent="0.25">
      <c r="B59" s="5" t="s">
        <v>42</v>
      </c>
      <c r="C59" s="72">
        <v>20608235</v>
      </c>
      <c r="D59" s="33"/>
      <c r="E59" s="3"/>
    </row>
    <row r="60" spans="2:5" x14ac:dyDescent="0.25">
      <c r="B60" s="5" t="s">
        <v>43</v>
      </c>
      <c r="C60" s="39">
        <v>12335101.27</v>
      </c>
      <c r="D60" s="33"/>
      <c r="E60" s="3"/>
    </row>
    <row r="61" spans="2:5" x14ac:dyDescent="0.25">
      <c r="B61" s="5" t="s">
        <v>44</v>
      </c>
      <c r="C61" s="39">
        <v>70110339.560000002</v>
      </c>
      <c r="D61" s="33"/>
      <c r="E61" s="3"/>
    </row>
    <row r="62" spans="2:5" x14ac:dyDescent="0.25">
      <c r="B62" s="5" t="s">
        <v>45</v>
      </c>
      <c r="C62" s="72">
        <v>965411557</v>
      </c>
      <c r="D62" s="33"/>
      <c r="E62" s="3"/>
    </row>
    <row r="63" spans="2:5" x14ac:dyDescent="0.25">
      <c r="B63" s="7" t="s">
        <v>46</v>
      </c>
      <c r="C63" s="40">
        <v>49977332</v>
      </c>
      <c r="D63" s="34"/>
      <c r="E63" s="1"/>
    </row>
    <row r="64" spans="2:5" x14ac:dyDescent="0.25">
      <c r="B64" s="7"/>
      <c r="C64" s="38">
        <f>SUM(C58:C63)</f>
        <v>1135109253.04</v>
      </c>
      <c r="D64" s="35"/>
      <c r="E64" s="2"/>
    </row>
    <row r="65" spans="2:4" x14ac:dyDescent="0.25">
      <c r="B65" s="7"/>
      <c r="C65" s="24"/>
      <c r="D65" s="31"/>
    </row>
    <row r="66" spans="2:4" x14ac:dyDescent="0.25">
      <c r="B66" s="6" t="s">
        <v>47</v>
      </c>
      <c r="C66" s="24"/>
      <c r="D66" s="31"/>
    </row>
    <row r="67" spans="2:4" x14ac:dyDescent="0.25">
      <c r="B67" s="7"/>
      <c r="C67" s="24"/>
      <c r="D67" s="31"/>
    </row>
    <row r="68" spans="2:4" ht="120.75" x14ac:dyDescent="0.25">
      <c r="B68" s="8" t="s">
        <v>48</v>
      </c>
      <c r="C68" s="24"/>
      <c r="D68" s="31"/>
    </row>
    <row r="69" spans="2:4" x14ac:dyDescent="0.25">
      <c r="B69" s="7"/>
      <c r="C69" s="24"/>
      <c r="D69" s="31"/>
    </row>
    <row r="70" spans="2:4" x14ac:dyDescent="0.25">
      <c r="B70" s="4" t="s">
        <v>100</v>
      </c>
      <c r="C70" s="24"/>
      <c r="D70" s="31"/>
    </row>
    <row r="71" spans="2:4" ht="24" x14ac:dyDescent="0.25">
      <c r="B71" s="4" t="s">
        <v>101</v>
      </c>
      <c r="C71" s="24"/>
      <c r="D71" s="31"/>
    </row>
    <row r="72" spans="2:4" x14ac:dyDescent="0.25">
      <c r="B72" s="4" t="s">
        <v>102</v>
      </c>
      <c r="C72" s="24"/>
      <c r="D72" s="31"/>
    </row>
    <row r="73" spans="2:4" x14ac:dyDescent="0.25">
      <c r="B73" s="7"/>
      <c r="C73" s="24"/>
      <c r="D73" s="31"/>
    </row>
    <row r="74" spans="2:4" ht="24" x14ac:dyDescent="0.25">
      <c r="B74" s="4" t="s">
        <v>103</v>
      </c>
      <c r="C74" s="24"/>
      <c r="D74" s="31"/>
    </row>
    <row r="75" spans="2:4" x14ac:dyDescent="0.25">
      <c r="B75" s="7"/>
      <c r="C75" s="24"/>
      <c r="D75" s="31"/>
    </row>
    <row r="76" spans="2:4" x14ac:dyDescent="0.25">
      <c r="B76" s="9" t="s">
        <v>49</v>
      </c>
      <c r="C76" s="41" t="s">
        <v>54</v>
      </c>
      <c r="D76" s="31"/>
    </row>
    <row r="77" spans="2:4" x14ac:dyDescent="0.25">
      <c r="B77" s="10" t="s">
        <v>50</v>
      </c>
      <c r="C77" s="42">
        <f>-1622890.85+40136.08</f>
        <v>-1582754.77</v>
      </c>
      <c r="D77" s="31"/>
    </row>
    <row r="78" spans="2:4" x14ac:dyDescent="0.25">
      <c r="B78" s="10" t="s">
        <v>51</v>
      </c>
      <c r="C78" s="43">
        <f>9761949.8--649406.04</f>
        <v>10411355.84</v>
      </c>
      <c r="D78" s="31"/>
    </row>
    <row r="79" spans="2:4" x14ac:dyDescent="0.25">
      <c r="B79" s="10" t="s">
        <v>52</v>
      </c>
      <c r="C79" s="43">
        <f>12648754.21-12648753.99</f>
        <v>0.22000000067055225</v>
      </c>
      <c r="D79" s="31"/>
    </row>
    <row r="80" spans="2:4" x14ac:dyDescent="0.25">
      <c r="B80" s="10" t="s">
        <v>53</v>
      </c>
      <c r="C80" s="44">
        <v>41148730.93</v>
      </c>
      <c r="D80" s="31"/>
    </row>
    <row r="81" spans="2:8" x14ac:dyDescent="0.25">
      <c r="B81" s="7"/>
      <c r="C81" s="42">
        <f>SUM(C77:C80)</f>
        <v>49977332.219999999</v>
      </c>
      <c r="D81" s="31"/>
      <c r="F81" s="77"/>
      <c r="G81" s="78"/>
      <c r="H81" s="78"/>
    </row>
    <row r="82" spans="2:8" x14ac:dyDescent="0.25">
      <c r="B82" s="7"/>
      <c r="C82" s="70"/>
      <c r="D82" s="71"/>
    </row>
    <row r="83" spans="2:8" x14ac:dyDescent="0.25">
      <c r="B83" s="19" t="s">
        <v>104</v>
      </c>
      <c r="C83" s="24"/>
      <c r="D83" s="31"/>
    </row>
    <row r="84" spans="2:8" x14ac:dyDescent="0.25">
      <c r="B84" s="7"/>
      <c r="C84" s="24"/>
      <c r="D84" s="31"/>
    </row>
    <row r="85" spans="2:8" x14ac:dyDescent="0.25">
      <c r="B85" s="6" t="s">
        <v>55</v>
      </c>
      <c r="C85" s="24"/>
      <c r="D85" s="31"/>
    </row>
    <row r="86" spans="2:8" ht="108" x14ac:dyDescent="0.25">
      <c r="B86" s="4" t="s">
        <v>56</v>
      </c>
      <c r="C86" s="24"/>
      <c r="D86" s="31"/>
    </row>
    <row r="87" spans="2:8" x14ac:dyDescent="0.25">
      <c r="B87" s="7"/>
      <c r="C87" s="24"/>
      <c r="D87" s="31"/>
    </row>
    <row r="88" spans="2:8" x14ac:dyDescent="0.25">
      <c r="B88" s="11" t="s">
        <v>57</v>
      </c>
      <c r="C88" s="24"/>
      <c r="D88" s="31"/>
    </row>
    <row r="89" spans="2:8" x14ac:dyDescent="0.25">
      <c r="B89" s="4" t="s">
        <v>58</v>
      </c>
      <c r="C89" s="24"/>
      <c r="D89" s="31"/>
    </row>
    <row r="90" spans="2:8" x14ac:dyDescent="0.25">
      <c r="B90" s="7"/>
      <c r="C90" s="45" t="s">
        <v>65</v>
      </c>
      <c r="D90" s="36"/>
    </row>
    <row r="91" spans="2:8" x14ac:dyDescent="0.25">
      <c r="B91" s="5" t="s">
        <v>59</v>
      </c>
      <c r="C91" s="46">
        <v>250278749.99000001</v>
      </c>
      <c r="D91" s="32"/>
    </row>
    <row r="92" spans="2:8" x14ac:dyDescent="0.25">
      <c r="B92" s="5" t="s">
        <v>60</v>
      </c>
      <c r="C92" s="46">
        <v>52177209.32</v>
      </c>
      <c r="D92" s="32"/>
    </row>
    <row r="93" spans="2:8" x14ac:dyDescent="0.25">
      <c r="B93" s="5" t="s">
        <v>61</v>
      </c>
      <c r="C93" s="46">
        <v>7613305</v>
      </c>
      <c r="D93" s="32"/>
    </row>
    <row r="94" spans="2:8" x14ac:dyDescent="0.25">
      <c r="B94" s="5" t="s">
        <v>62</v>
      </c>
      <c r="C94" s="46">
        <v>65120593.789999999</v>
      </c>
      <c r="D94" s="32"/>
    </row>
    <row r="95" spans="2:8" x14ac:dyDescent="0.25">
      <c r="B95" s="25" t="s">
        <v>63</v>
      </c>
      <c r="C95" s="46">
        <v>11449160.66</v>
      </c>
      <c r="D95" s="32"/>
      <c r="F95" s="74"/>
      <c r="G95" s="74"/>
    </row>
    <row r="96" spans="2:8" x14ac:dyDescent="0.25">
      <c r="B96" s="5" t="s">
        <v>64</v>
      </c>
      <c r="C96" s="47">
        <v>14969734.73</v>
      </c>
      <c r="D96" s="32"/>
      <c r="F96" s="74"/>
      <c r="G96" s="74"/>
    </row>
    <row r="97" spans="2:7" x14ac:dyDescent="0.25">
      <c r="B97" s="7"/>
      <c r="C97" s="60">
        <f>SUM(C91:C96)</f>
        <v>401608753.49000007</v>
      </c>
      <c r="D97" s="37"/>
      <c r="F97" s="74"/>
      <c r="G97" s="74"/>
    </row>
    <row r="98" spans="2:7" x14ac:dyDescent="0.25">
      <c r="B98" s="7"/>
      <c r="C98" s="24"/>
      <c r="D98" s="79"/>
    </row>
    <row r="99" spans="2:7" x14ac:dyDescent="0.25">
      <c r="B99" s="7" t="s">
        <v>66</v>
      </c>
      <c r="C99" s="24"/>
      <c r="D99" s="31"/>
    </row>
    <row r="100" spans="2:7" x14ac:dyDescent="0.25">
      <c r="B100" s="7"/>
      <c r="C100" s="48" t="s">
        <v>68</v>
      </c>
      <c r="D100" s="31"/>
    </row>
    <row r="101" spans="2:7" x14ac:dyDescent="0.25">
      <c r="B101" s="7" t="s">
        <v>67</v>
      </c>
      <c r="C101" s="49">
        <v>17434036</v>
      </c>
      <c r="D101" s="31"/>
    </row>
    <row r="102" spans="2:7" x14ac:dyDescent="0.25">
      <c r="B102" s="7"/>
      <c r="C102" s="24"/>
      <c r="D102" s="31"/>
    </row>
    <row r="103" spans="2:7" x14ac:dyDescent="0.25">
      <c r="B103" s="6" t="s">
        <v>69</v>
      </c>
      <c r="C103" s="24"/>
      <c r="D103" s="31"/>
    </row>
    <row r="104" spans="2:7" x14ac:dyDescent="0.25">
      <c r="B104" s="7"/>
      <c r="C104" s="48" t="s">
        <v>68</v>
      </c>
      <c r="D104" s="31"/>
    </row>
    <row r="105" spans="2:7" x14ac:dyDescent="0.25">
      <c r="B105" s="7" t="s">
        <v>70</v>
      </c>
      <c r="C105" s="50">
        <v>15961180.970000001</v>
      </c>
      <c r="D105" s="31"/>
    </row>
    <row r="106" spans="2:7" x14ac:dyDescent="0.25">
      <c r="B106" s="7"/>
      <c r="C106" s="24"/>
      <c r="D106" s="31"/>
    </row>
    <row r="107" spans="2:7" x14ac:dyDescent="0.25">
      <c r="B107" s="7"/>
      <c r="C107" s="24"/>
      <c r="D107" s="31"/>
    </row>
    <row r="108" spans="2:7" x14ac:dyDescent="0.25">
      <c r="B108" s="7"/>
      <c r="C108" s="24"/>
      <c r="D108" s="31"/>
    </row>
    <row r="109" spans="2:7" x14ac:dyDescent="0.25">
      <c r="B109" s="6" t="s">
        <v>71</v>
      </c>
      <c r="C109" s="24"/>
      <c r="D109" s="31"/>
    </row>
    <row r="110" spans="2:7" x14ac:dyDescent="0.25">
      <c r="B110" s="7"/>
      <c r="C110" s="24"/>
      <c r="D110" s="31"/>
    </row>
    <row r="111" spans="2:7" x14ac:dyDescent="0.25">
      <c r="B111" s="4" t="s">
        <v>99</v>
      </c>
      <c r="C111" s="24"/>
      <c r="D111" s="31"/>
    </row>
    <row r="112" spans="2:7" x14ac:dyDescent="0.25">
      <c r="B112" s="7"/>
      <c r="C112" s="48" t="s">
        <v>72</v>
      </c>
      <c r="D112" s="31"/>
    </row>
    <row r="113" spans="2:6" x14ac:dyDescent="0.25">
      <c r="B113" s="7" t="s">
        <v>73</v>
      </c>
      <c r="C113" s="55">
        <v>1009988726</v>
      </c>
      <c r="D113" s="31"/>
    </row>
    <row r="114" spans="2:6" x14ac:dyDescent="0.25">
      <c r="B114" s="7" t="s">
        <v>74</v>
      </c>
      <c r="C114" s="55">
        <v>18935759</v>
      </c>
      <c r="D114" s="31"/>
    </row>
    <row r="115" spans="2:6" x14ac:dyDescent="0.25">
      <c r="B115" s="7" t="s">
        <v>75</v>
      </c>
      <c r="C115" s="55">
        <v>352104578</v>
      </c>
      <c r="D115" s="31"/>
    </row>
    <row r="116" spans="2:6" x14ac:dyDescent="0.25">
      <c r="B116" s="7" t="s">
        <v>76</v>
      </c>
      <c r="C116" s="56">
        <v>76294385</v>
      </c>
      <c r="D116" s="31"/>
      <c r="F116" s="26"/>
    </row>
    <row r="117" spans="2:6" x14ac:dyDescent="0.25">
      <c r="B117" s="7"/>
      <c r="C117" s="55">
        <f>+C113+C114+C115+C116</f>
        <v>1457323448</v>
      </c>
      <c r="D117" s="31"/>
    </row>
    <row r="118" spans="2:6" x14ac:dyDescent="0.25">
      <c r="B118" s="7"/>
      <c r="C118" s="24"/>
      <c r="D118" s="31"/>
    </row>
    <row r="119" spans="2:6" x14ac:dyDescent="0.25">
      <c r="B119" s="4" t="s">
        <v>105</v>
      </c>
      <c r="C119" s="24"/>
      <c r="D119" s="31"/>
    </row>
    <row r="120" spans="2:6" x14ac:dyDescent="0.25">
      <c r="B120" s="7"/>
      <c r="C120" s="48" t="s">
        <v>72</v>
      </c>
      <c r="D120" s="31"/>
    </row>
    <row r="121" spans="2:6" x14ac:dyDescent="0.25">
      <c r="B121" s="7" t="s">
        <v>77</v>
      </c>
      <c r="C121" s="63">
        <v>83526692</v>
      </c>
      <c r="D121" s="31"/>
    </row>
    <row r="122" spans="2:6" x14ac:dyDescent="0.25">
      <c r="B122" s="7" t="s">
        <v>112</v>
      </c>
      <c r="C122" s="64">
        <v>310780595</v>
      </c>
      <c r="D122" s="31"/>
    </row>
    <row r="123" spans="2:6" x14ac:dyDescent="0.25">
      <c r="B123" s="7"/>
      <c r="C123" s="65">
        <f>SUM(C121:C122)</f>
        <v>394307287</v>
      </c>
      <c r="D123" s="31"/>
    </row>
    <row r="124" spans="2:6" x14ac:dyDescent="0.25">
      <c r="B124" s="4" t="s">
        <v>106</v>
      </c>
      <c r="C124" s="24"/>
      <c r="D124" s="31"/>
    </row>
    <row r="125" spans="2:6" x14ac:dyDescent="0.25">
      <c r="B125" s="7"/>
      <c r="C125" s="24"/>
      <c r="D125" s="80"/>
      <c r="F125" s="73"/>
    </row>
    <row r="126" spans="2:6" x14ac:dyDescent="0.25">
      <c r="B126" s="7" t="s">
        <v>78</v>
      </c>
      <c r="C126" s="49">
        <v>11168159</v>
      </c>
      <c r="D126" s="31"/>
      <c r="F126" s="73"/>
    </row>
    <row r="127" spans="2:6" x14ac:dyDescent="0.25">
      <c r="B127" s="7"/>
      <c r="C127" s="24"/>
      <c r="D127" s="31"/>
      <c r="F127" s="61"/>
    </row>
    <row r="128" spans="2:6" x14ac:dyDescent="0.25">
      <c r="B128" s="6" t="s">
        <v>79</v>
      </c>
      <c r="C128" s="24"/>
      <c r="D128" s="31"/>
    </row>
    <row r="129" spans="2:4" x14ac:dyDescent="0.25">
      <c r="B129" s="7"/>
      <c r="C129" s="24"/>
      <c r="D129" s="31"/>
    </row>
    <row r="130" spans="2:4" ht="48.75" x14ac:dyDescent="0.25">
      <c r="B130" s="12" t="s">
        <v>83</v>
      </c>
      <c r="C130" s="24"/>
      <c r="D130" s="31"/>
    </row>
    <row r="131" spans="2:4" x14ac:dyDescent="0.25">
      <c r="B131" s="7"/>
      <c r="C131" s="24"/>
      <c r="D131" s="31"/>
    </row>
    <row r="132" spans="2:4" x14ac:dyDescent="0.25">
      <c r="B132" s="5" t="s">
        <v>80</v>
      </c>
      <c r="C132" s="57">
        <v>1676658622</v>
      </c>
      <c r="D132" s="31"/>
    </row>
    <row r="133" spans="2:4" x14ac:dyDescent="0.25">
      <c r="B133" s="5" t="s">
        <v>81</v>
      </c>
      <c r="C133" s="58">
        <v>69276188</v>
      </c>
      <c r="D133" s="31"/>
    </row>
    <row r="134" spans="2:4" x14ac:dyDescent="0.25">
      <c r="B134" s="5" t="s">
        <v>82</v>
      </c>
      <c r="C134" s="59">
        <v>215574120</v>
      </c>
      <c r="D134" s="31"/>
    </row>
    <row r="135" spans="2:4" x14ac:dyDescent="0.25">
      <c r="B135" s="7"/>
      <c r="C135" s="57">
        <f>SUM(C132:C134)</f>
        <v>1961508930</v>
      </c>
      <c r="D135" s="31"/>
    </row>
    <row r="136" spans="2:4" x14ac:dyDescent="0.25">
      <c r="B136" s="7"/>
      <c r="C136" s="24"/>
      <c r="D136" s="31"/>
    </row>
    <row r="137" spans="2:4" x14ac:dyDescent="0.25">
      <c r="B137" s="6" t="s">
        <v>107</v>
      </c>
      <c r="C137" s="24"/>
      <c r="D137" s="31"/>
    </row>
    <row r="138" spans="2:4" x14ac:dyDescent="0.25">
      <c r="B138" s="7"/>
      <c r="C138" s="24"/>
      <c r="D138" s="31"/>
    </row>
    <row r="139" spans="2:4" ht="48" x14ac:dyDescent="0.25">
      <c r="B139" s="4" t="s">
        <v>108</v>
      </c>
      <c r="C139" s="24"/>
      <c r="D139" s="31"/>
    </row>
    <row r="140" spans="2:4" ht="36" x14ac:dyDescent="0.25">
      <c r="B140" s="4" t="s">
        <v>109</v>
      </c>
      <c r="C140" s="24"/>
      <c r="D140" s="31"/>
    </row>
    <row r="141" spans="2:4" x14ac:dyDescent="0.25">
      <c r="B141" s="7"/>
      <c r="C141" s="24"/>
      <c r="D141" s="31"/>
    </row>
    <row r="142" spans="2:4" x14ac:dyDescent="0.25">
      <c r="B142" s="6" t="s">
        <v>84</v>
      </c>
      <c r="C142" s="24"/>
      <c r="D142" s="31"/>
    </row>
    <row r="143" spans="2:4" x14ac:dyDescent="0.25">
      <c r="B143" s="7"/>
      <c r="C143" s="24"/>
      <c r="D143" s="31"/>
    </row>
    <row r="144" spans="2:4" x14ac:dyDescent="0.25">
      <c r="B144" s="6" t="s">
        <v>85</v>
      </c>
      <c r="C144" s="24"/>
      <c r="D144" s="31"/>
    </row>
    <row r="145" spans="2:6" x14ac:dyDescent="0.25">
      <c r="B145" s="11" t="s">
        <v>86</v>
      </c>
      <c r="C145" s="24"/>
      <c r="D145" s="31"/>
    </row>
    <row r="146" spans="2:6" x14ac:dyDescent="0.25">
      <c r="B146" s="7"/>
      <c r="C146" s="24"/>
      <c r="D146" s="31"/>
    </row>
    <row r="147" spans="2:6" x14ac:dyDescent="0.25">
      <c r="B147" s="5" t="s">
        <v>87</v>
      </c>
      <c r="C147" s="27" t="s">
        <v>91</v>
      </c>
      <c r="D147" s="51" t="s">
        <v>92</v>
      </c>
    </row>
    <row r="148" spans="2:6" x14ac:dyDescent="0.25">
      <c r="B148" s="5" t="s">
        <v>88</v>
      </c>
      <c r="C148" s="28">
        <v>664011</v>
      </c>
      <c r="D148" s="52">
        <f>+C10</f>
        <v>567769.96</v>
      </c>
      <c r="F148" s="28"/>
    </row>
    <row r="149" spans="2:6" x14ac:dyDescent="0.25">
      <c r="B149" s="5" t="s">
        <v>89</v>
      </c>
      <c r="C149" s="29">
        <v>326557838</v>
      </c>
      <c r="D149" s="53">
        <f>+C11</f>
        <v>283420845.81</v>
      </c>
      <c r="F149" s="29"/>
    </row>
    <row r="150" spans="2:6" x14ac:dyDescent="0.25">
      <c r="B150" s="5" t="s">
        <v>90</v>
      </c>
      <c r="C150" s="30">
        <v>68321662</v>
      </c>
      <c r="D150" s="54">
        <f>+C12</f>
        <v>22733944.48</v>
      </c>
      <c r="F150" s="29"/>
    </row>
    <row r="151" spans="2:6" x14ac:dyDescent="0.25">
      <c r="B151" s="7"/>
      <c r="C151" s="28">
        <f>SUM(C148:C150)</f>
        <v>395543511</v>
      </c>
      <c r="D151" s="52">
        <f>SUM(D148:D150)</f>
        <v>306722560.25</v>
      </c>
      <c r="F151" s="62"/>
    </row>
    <row r="152" spans="2:6" x14ac:dyDescent="0.25">
      <c r="B152" s="7"/>
      <c r="C152" s="24"/>
      <c r="D152" s="31"/>
    </row>
    <row r="153" spans="2:6" x14ac:dyDescent="0.25">
      <c r="B153" s="13" t="s">
        <v>93</v>
      </c>
      <c r="C153" s="24"/>
      <c r="D153" s="31"/>
    </row>
    <row r="154" spans="2:6" x14ac:dyDescent="0.25">
      <c r="B154" s="7"/>
      <c r="C154" s="48" t="s">
        <v>98</v>
      </c>
      <c r="D154" s="31"/>
    </row>
    <row r="155" spans="2:6" x14ac:dyDescent="0.25">
      <c r="B155" s="5" t="s">
        <v>94</v>
      </c>
      <c r="C155" s="38">
        <v>9177472.3599999994</v>
      </c>
      <c r="D155" s="31"/>
    </row>
    <row r="156" spans="2:6" x14ac:dyDescent="0.25">
      <c r="B156" s="5" t="s">
        <v>95</v>
      </c>
      <c r="C156" s="29">
        <v>3359640.26</v>
      </c>
      <c r="D156" s="31"/>
    </row>
    <row r="157" spans="2:6" x14ac:dyDescent="0.25">
      <c r="B157" s="5" t="s">
        <v>113</v>
      </c>
      <c r="C157" s="29">
        <v>10025050.449999999</v>
      </c>
      <c r="D157" s="31"/>
    </row>
    <row r="158" spans="2:6" x14ac:dyDescent="0.25">
      <c r="B158" s="5" t="s">
        <v>110</v>
      </c>
      <c r="C158" s="29">
        <v>58000</v>
      </c>
      <c r="D158" s="31"/>
    </row>
    <row r="159" spans="2:6" x14ac:dyDescent="0.25">
      <c r="B159" s="5" t="s">
        <v>96</v>
      </c>
      <c r="C159" s="29">
        <v>63712.82</v>
      </c>
      <c r="D159" s="31"/>
    </row>
    <row r="160" spans="2:6" x14ac:dyDescent="0.25">
      <c r="B160" s="5" t="s">
        <v>111</v>
      </c>
      <c r="C160" s="30">
        <v>15660558.880000001</v>
      </c>
      <c r="D160" s="31"/>
    </row>
    <row r="161" spans="2:4" x14ac:dyDescent="0.25">
      <c r="B161" s="5" t="s">
        <v>97</v>
      </c>
      <c r="C161" s="38">
        <f>SUM(C155:C160)</f>
        <v>38344434.770000003</v>
      </c>
      <c r="D161" s="31"/>
    </row>
    <row r="162" spans="2:4" ht="15.75" thickBot="1" x14ac:dyDescent="0.3">
      <c r="B162" s="20"/>
      <c r="C162" s="21"/>
      <c r="D162" s="22"/>
    </row>
    <row r="163" spans="2:4" x14ac:dyDescent="0.25">
      <c r="B163" s="23"/>
      <c r="C163" s="23"/>
      <c r="D163" s="23"/>
    </row>
    <row r="164" spans="2:4" x14ac:dyDescent="0.25">
      <c r="B164" s="23"/>
      <c r="C164" s="23"/>
      <c r="D164" s="23"/>
    </row>
    <row r="165" spans="2:4" x14ac:dyDescent="0.25">
      <c r="B165" s="23"/>
      <c r="C165" s="23"/>
      <c r="D165" s="23"/>
    </row>
    <row r="166" spans="2:4" x14ac:dyDescent="0.25">
      <c r="B166" s="81"/>
      <c r="D166" s="81"/>
    </row>
    <row r="167" spans="2:4" s="23" customFormat="1" ht="12" x14ac:dyDescent="0.2">
      <c r="B167" s="82" t="s">
        <v>115</v>
      </c>
      <c r="C167" s="82"/>
      <c r="D167" s="84" t="s">
        <v>117</v>
      </c>
    </row>
    <row r="168" spans="2:4" s="23" customFormat="1" ht="12" x14ac:dyDescent="0.2">
      <c r="B168" s="83" t="s">
        <v>116</v>
      </c>
      <c r="C168" s="83"/>
      <c r="D168" s="84" t="s">
        <v>118</v>
      </c>
    </row>
  </sheetData>
  <mergeCells count="5">
    <mergeCell ref="B1:D1"/>
    <mergeCell ref="B2:D2"/>
    <mergeCell ref="B3:D3"/>
    <mergeCell ref="B4:D4"/>
    <mergeCell ref="B5:D5"/>
  </mergeCells>
  <printOptions horizontalCentered="1"/>
  <pageMargins left="0.39370078740157483" right="0.39370078740157483" top="0.78740157480314965" bottom="0.39370078740157483" header="0.31496062992125984" footer="0.31496062992125984"/>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FCAyF</dc:creator>
  <cp:lastModifiedBy>Conta</cp:lastModifiedBy>
  <cp:lastPrinted>2023-02-01T15:51:25Z</cp:lastPrinted>
  <dcterms:created xsi:type="dcterms:W3CDTF">2020-10-27T13:23:03Z</dcterms:created>
  <dcterms:modified xsi:type="dcterms:W3CDTF">2023-02-01T15:55:23Z</dcterms:modified>
</cp:coreProperties>
</file>